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5440" windowHeight="12405" activeTab="0"/>
  </bookViews>
  <sheets>
    <sheet name="Расходы РЗПР" sheetId="1" r:id="rId1"/>
  </sheets>
  <definedNames>
    <definedName name="_xlnm.Print_Titles" localSheetId="0">'Расходы РЗПР'!$4:$6</definedName>
    <definedName name="_xlnm.Print_Area" localSheetId="0">'Расходы РЗПР'!$A$1:$H$76</definedName>
  </definedNames>
  <calcPr fullCalcOnLoad="1" fullPrecision="0"/>
</workbook>
</file>

<file path=xl/sharedStrings.xml><?xml version="1.0" encoding="utf-8"?>
<sst xmlns="http://schemas.openxmlformats.org/spreadsheetml/2006/main" count="221" uniqueCount="96">
  <si>
    <t>Наименование показателя</t>
  </si>
  <si>
    <t xml:space="preserve">Коды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</si>
  <si>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</si>
  <si>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</si>
  <si>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</si>
  <si>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</si>
  <si>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</si>
  <si>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</si>
  <si>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</si>
  <si>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</si>
  <si>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</si>
  <si>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</si>
  <si>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</si>
  <si>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</si>
  <si>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</si>
  <si>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</si>
  <si>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</si>
  <si>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</si>
  <si>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</si>
  <si>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</si>
  <si>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</si>
  <si>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</si>
  <si>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</si>
  <si>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</si>
  <si>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</si>
  <si>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</si>
  <si>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</si>
  <si>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</si>
  <si>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</si>
  <si>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</si>
  <si>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</si>
  <si>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</si>
  <si>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</si>
  <si>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</si>
  <si>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</si>
  <si>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</si>
  <si>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</si>
  <si>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</si>
  <si>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</si>
  <si>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</si>
  <si>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</si>
  <si>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</si>
  <si>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</si>
  <si>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</si>
  <si>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</si>
  <si>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</si>
  <si>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</si>
  <si>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</si>
  <si>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</si>
  <si>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</si>
  <si>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</si>
  <si>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</si>
  <si>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</si>
  <si>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</si>
  <si>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</si>
  <si>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</si>
  <si>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</si>
  <si>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</si>
  <si>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</si>
  <si>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</si>
  <si>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</si>
  <si>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</si>
  <si>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</si>
  <si>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</si>
  <si>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</si>
  <si>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</si>
  <si>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</si>
  <si>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</si>
  <si>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</si>
  <si>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</si>
  <si>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</si>
  <si>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</si>
  <si>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</si>
  <si>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</si>
  <si>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</si>
  <si>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</si>
  <si>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</si>
  <si>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</si>
  <si>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</si>
  <si>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</si>
  <si>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</si>
  <si>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</si>
  <si>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</si>
  <si>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</si>
  <si>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Молодежная политика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</si>
  <si>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</si>
  <si>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</si>
  <si>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</si>
  <si>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</si>
  <si>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Фактически исполнено по состоянию на 01.04.2022 г.,                         тыс. руб.</t>
  </si>
  <si>
    <t>Фактически исполнено по состоянию на 01.04.2023 г.,                         тыс. руб.</t>
  </si>
  <si>
    <t>% исполнения утвержденных бюджетных ассигнований по состоянию на 01.04.2023 г. (гр.6/гр.5)</t>
  </si>
  <si>
    <t>Темп роста к первому кварталу 
2022 г., %
(гр.6/гр.4)</t>
  </si>
  <si>
    <t>Х</t>
  </si>
  <si>
    <t>Утвержденные бюджетные ассигнования 
(сводная бюджетная роспись)
на 01.04.2023 г.,                     тыс. руб.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</si>
  <si>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01.04.2023 года 
(в сравнении с запланированными значениями на 2023 год и исполнением на 01.04.2022 года)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</si>
</sst>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_р_._-;_-@_-"/>
    <numFmt numFmtId="176" formatCode="_-* #,##0.0\ _₽_-;\-* #,##0.0\ _₽_-;_-* &quot;-&quot;?\ _₽_-;_-@_-"/>
    <numFmt numFmtId="177" formatCode="#,##0.0_ ;\-#,##0.0\ "/>
    <numFmt numFmtId="178" formatCode="_-* #,##0.0\ _₽_-;\-* #,##0.0\ _₽_-;_-* &quot;-&quot;??\ _₽_-;_-@_-"/>
    <numFmt numFmtId="179" formatCode="0.0"/>
    <numFmt numFmtId="180" formatCode="[$-FC19]d\ mmmm\ yyyy\ &quot;г.&quot;"/>
    <numFmt numFmtId="181" formatCode="_-* #,##0.000\ _₽_-;\-* #,##0.000\ _₽_-;_-* &quot;-&quot;??\ _₽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b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"/>
      <family val="2"/>
    </font>
    <font>
      <b/>
      <sz val="12"/>
      <color rgb="FF000000"/>
      <name val="Arial Cyr"/>
      <family val="0"/>
    </font>
    <font>
      <b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b/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BFBFBF"/>
      </left>
      <right/>
      <top style="thin">
        <color rgb="FFBFBFBF"/>
      </top>
      <bottom style="medium">
        <color rgb="FFFAC090"/>
      </bottom>
    </border>
    <border>
      <left/>
      <right/>
      <top style="medium">
        <color rgb="FFFAC090"/>
      </top>
      <bottom style="medium">
        <color rgb="FFFAC090"/>
      </bottom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center" vertical="center" wrapText="1"/>
      <protection/>
    </xf>
    <xf numFmtId="164" fontId="38" fillId="0" borderId="2">
      <alignment horizontal="right" vertical="top" shrinkToFit="1"/>
      <protection/>
    </xf>
    <xf numFmtId="0" fontId="39" fillId="0" borderId="0">
      <alignment/>
      <protection/>
    </xf>
    <xf numFmtId="0" fontId="40" fillId="20" borderId="2">
      <alignment horizontal="left" vertical="top" wrapText="1"/>
      <protection/>
    </xf>
    <xf numFmtId="0" fontId="41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8" fillId="0" borderId="3">
      <alignment/>
      <protection/>
    </xf>
    <xf numFmtId="0" fontId="39" fillId="0" borderId="1">
      <alignment horizontal="center" vertical="center" wrapText="1"/>
      <protection/>
    </xf>
    <xf numFmtId="0" fontId="39" fillId="0" borderId="1">
      <alignment horizontal="center" vertical="center" shrinkToFit="1"/>
      <protection/>
    </xf>
    <xf numFmtId="0" fontId="37" fillId="0" borderId="1">
      <alignment horizontal="left"/>
      <protection/>
    </xf>
    <xf numFmtId="4" fontId="37" fillId="21" borderId="1">
      <alignment horizontal="right" vertical="top" shrinkToFit="1"/>
      <protection/>
    </xf>
    <xf numFmtId="0" fontId="39" fillId="0" borderId="2">
      <alignment/>
      <protection/>
    </xf>
    <xf numFmtId="0" fontId="39" fillId="0" borderId="0">
      <alignment horizontal="left" wrapText="1"/>
      <protection/>
    </xf>
    <xf numFmtId="49" fontId="39" fillId="0" borderId="1">
      <alignment horizontal="left" vertical="top" wrapText="1"/>
      <protection/>
    </xf>
    <xf numFmtId="4" fontId="39" fillId="22" borderId="1">
      <alignment horizontal="right" vertical="top" shrinkToFit="1"/>
      <protection/>
    </xf>
    <xf numFmtId="0" fontId="42" fillId="23" borderId="4">
      <alignment/>
      <protection/>
    </xf>
    <xf numFmtId="49" fontId="38" fillId="0" borderId="2">
      <alignment horizontal="left" vertical="top" shrinkToFit="1"/>
      <protection/>
    </xf>
    <xf numFmtId="4" fontId="40" fillId="20" borderId="2">
      <alignment horizontal="right" vertical="top" wrapText="1"/>
      <protection/>
    </xf>
    <xf numFmtId="4" fontId="40" fillId="24" borderId="2">
      <alignment horizontal="right" vertical="top" shrinkToFit="1"/>
      <protection/>
    </xf>
    <xf numFmtId="4" fontId="40" fillId="25" borderId="2">
      <alignment horizontal="right" vertical="top" shrinkToFit="1"/>
      <protection/>
    </xf>
    <xf numFmtId="4" fontId="38" fillId="0" borderId="2">
      <alignment horizontal="right" vertical="top" shrinkToFit="1"/>
      <protection/>
    </xf>
    <xf numFmtId="4" fontId="38" fillId="0" borderId="0">
      <alignment horizontal="right" vertical="top" shrinkToFit="1"/>
      <protection/>
    </xf>
    <xf numFmtId="4" fontId="40" fillId="23" borderId="5">
      <alignment horizontal="right" shrinkToFit="1"/>
      <protection/>
    </xf>
    <xf numFmtId="4" fontId="40" fillId="20" borderId="2">
      <alignment horizontal="right" vertical="top" shrinkToFit="1"/>
      <protection/>
    </xf>
    <xf numFmtId="4" fontId="38" fillId="0" borderId="0">
      <alignment horizontal="right" vertical="top"/>
      <protection/>
    </xf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3" fillId="32" borderId="6" applyNumberFormat="0" applyAlignment="0" applyProtection="0"/>
    <xf numFmtId="0" fontId="44" fillId="33" borderId="7" applyNumberFormat="0" applyAlignment="0" applyProtection="0"/>
    <xf numFmtId="0" fontId="45" fillId="33" borderId="6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4" borderId="12" applyNumberFormat="0" applyAlignment="0" applyProtection="0"/>
    <xf numFmtId="0" fontId="52" fillId="0" borderId="0" applyNumberFormat="0" applyFill="0" applyBorder="0" applyAlignment="0" applyProtection="0"/>
    <xf numFmtId="0" fontId="53" fillId="35" borderId="0" applyNumberFormat="0" applyBorder="0" applyAlignment="0" applyProtection="0"/>
    <xf numFmtId="172" fontId="54" fillId="0" borderId="0">
      <alignment vertical="top" wrapText="1"/>
      <protection/>
    </xf>
    <xf numFmtId="0" fontId="26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7" borderId="13" applyNumberFormat="0" applyFont="0" applyAlignment="0" applyProtection="0"/>
    <xf numFmtId="9" fontId="0" fillId="0" borderId="0" applyFont="0" applyFill="0" applyBorder="0" applyAlignment="0" applyProtection="0"/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60" fillId="38" borderId="0" applyNumberFormat="0" applyBorder="0" applyAlignment="0" applyProtection="0"/>
  </cellStyleXfs>
  <cellXfs count="31">
    <xf numFmtId="0" fontId="0" fillId="0" borderId="0" xfId="0" applyAlignment="1">
      <alignment/>
    </xf>
    <xf numFmtId="172" fontId="54" fillId="39" borderId="0" xfId="79" applyNumberFormat="1" applyFont="1" applyFill="1" applyAlignment="1">
      <alignment vertical="top" wrapText="1"/>
      <protection/>
    </xf>
    <xf numFmtId="0" fontId="61" fillId="39" borderId="0" xfId="79" applyNumberFormat="1" applyFont="1" applyFill="1" applyAlignment="1">
      <alignment vertical="center" wrapText="1"/>
      <protection/>
    </xf>
    <xf numFmtId="0" fontId="3" fillId="39" borderId="0" xfId="79" applyNumberFormat="1" applyFont="1" applyFill="1" applyAlignment="1">
      <alignment vertical="center" wrapText="1"/>
      <protection/>
    </xf>
    <xf numFmtId="0" fontId="61" fillId="39" borderId="0" xfId="79" applyNumberFormat="1" applyFont="1" applyFill="1" applyAlignment="1">
      <alignment horizontal="center" vertical="center" wrapText="1"/>
      <protection/>
    </xf>
    <xf numFmtId="0" fontId="4" fillId="39" borderId="0" xfId="81" applyFont="1" applyFill="1" applyAlignment="1">
      <alignment horizontal="right" vertical="center"/>
      <protection/>
    </xf>
    <xf numFmtId="0" fontId="54" fillId="39" borderId="15" xfId="79" applyNumberFormat="1" applyFont="1" applyFill="1" applyBorder="1" applyAlignment="1">
      <alignment horizontal="center" vertical="center" wrapText="1"/>
      <protection/>
    </xf>
    <xf numFmtId="0" fontId="62" fillId="39" borderId="15" xfId="79" applyNumberFormat="1" applyFont="1" applyFill="1" applyBorder="1" applyAlignment="1">
      <alignment vertical="center" wrapText="1"/>
      <protection/>
    </xf>
    <xf numFmtId="0" fontId="62" fillId="39" borderId="15" xfId="79" applyNumberFormat="1" applyFont="1" applyFill="1" applyBorder="1" applyAlignment="1">
      <alignment horizontal="center" vertical="center" wrapText="1"/>
      <protection/>
    </xf>
    <xf numFmtId="0" fontId="54" fillId="39" borderId="15" xfId="79" applyNumberFormat="1" applyFont="1" applyFill="1" applyBorder="1" applyAlignment="1">
      <alignment vertical="center" wrapText="1"/>
      <protection/>
    </xf>
    <xf numFmtId="0" fontId="54" fillId="0" borderId="15" xfId="79" applyNumberFormat="1" applyFont="1" applyFill="1" applyBorder="1" applyAlignment="1">
      <alignment vertical="center" wrapText="1"/>
      <protection/>
    </xf>
    <xf numFmtId="0" fontId="62" fillId="40" borderId="15" xfId="79" applyNumberFormat="1" applyFont="1" applyFill="1" applyBorder="1" applyAlignment="1">
      <alignment horizontal="left" vertical="top" wrapText="1"/>
      <protection/>
    </xf>
    <xf numFmtId="172" fontId="5" fillId="39" borderId="0" xfId="79" applyNumberFormat="1" applyFont="1" applyFill="1" applyAlignment="1">
      <alignment vertical="top" wrapText="1"/>
      <protection/>
    </xf>
    <xf numFmtId="0" fontId="54" fillId="0" borderId="15" xfId="37" applyNumberFormat="1" applyFont="1" applyFill="1" applyBorder="1" applyAlignment="1" applyProtection="1" quotePrefix="1">
      <alignment horizontal="left" vertical="top" wrapText="1"/>
      <protection/>
    </xf>
    <xf numFmtId="174" fontId="6" fillId="39" borderId="15" xfId="0" applyNumberFormat="1" applyFont="1" applyFill="1" applyBorder="1" applyAlignment="1">
      <alignment horizontal="right" vertical="center" wrapText="1"/>
    </xf>
    <xf numFmtId="0" fontId="62" fillId="0" borderId="15" xfId="37" applyNumberFormat="1" applyFont="1" applyFill="1" applyBorder="1" applyAlignment="1" applyProtection="1" quotePrefix="1">
      <alignment horizontal="left" vertical="top" wrapText="1"/>
      <protection/>
    </xf>
    <xf numFmtId="49" fontId="54" fillId="0" borderId="15" xfId="46" applyNumberFormat="1" applyFont="1" applyFill="1" applyBorder="1" applyAlignment="1" applyProtection="1">
      <alignment horizontal="center" vertical="top" shrinkToFit="1"/>
      <protection/>
    </xf>
    <xf numFmtId="177" fontId="54" fillId="39" borderId="0" xfId="79" applyNumberFormat="1" applyFont="1" applyFill="1" applyAlignment="1">
      <alignment vertical="top" wrapText="1"/>
      <protection/>
    </xf>
    <xf numFmtId="0" fontId="62" fillId="39" borderId="15" xfId="79" applyNumberFormat="1" applyFont="1" applyFill="1" applyBorder="1" applyAlignment="1">
      <alignment horizontal="center" vertical="center" wrapText="1"/>
      <protection/>
    </xf>
    <xf numFmtId="176" fontId="62" fillId="0" borderId="15" xfId="54" applyNumberFormat="1" applyFont="1" applyFill="1" applyBorder="1" applyAlignment="1" applyProtection="1">
      <alignment horizontal="right" vertical="center" wrapText="1" shrinkToFit="1"/>
      <protection/>
    </xf>
    <xf numFmtId="176" fontId="54" fillId="0" borderId="15" xfId="54" applyNumberFormat="1" applyFont="1" applyFill="1" applyBorder="1" applyAlignment="1" applyProtection="1">
      <alignment horizontal="right" vertical="center" wrapText="1" shrinkToFit="1"/>
      <protection/>
    </xf>
    <xf numFmtId="176" fontId="5" fillId="0" borderId="15" xfId="54" applyNumberFormat="1" applyFont="1" applyFill="1" applyBorder="1" applyAlignment="1" applyProtection="1">
      <alignment horizontal="right" vertical="center" wrapText="1" shrinkToFit="1"/>
      <protection/>
    </xf>
    <xf numFmtId="176" fontId="6" fillId="0" borderId="15" xfId="54" applyNumberFormat="1" applyFont="1" applyFill="1" applyBorder="1" applyAlignment="1" applyProtection="1">
      <alignment horizontal="right" vertical="center" wrapText="1" shrinkToFit="1"/>
      <protection/>
    </xf>
    <xf numFmtId="177" fontId="54" fillId="0" borderId="15" xfId="54" applyNumberFormat="1" applyFont="1" applyFill="1" applyBorder="1" applyAlignment="1" applyProtection="1">
      <alignment horizontal="right" vertical="center" wrapText="1" shrinkToFit="1"/>
      <protection/>
    </xf>
    <xf numFmtId="177" fontId="54" fillId="39" borderId="15" xfId="54" applyNumberFormat="1" applyFont="1" applyFill="1" applyBorder="1" applyAlignment="1" applyProtection="1">
      <alignment horizontal="right" vertical="center" wrapText="1" shrinkToFit="1"/>
      <protection/>
    </xf>
    <xf numFmtId="0" fontId="62" fillId="0" borderId="15" xfId="33" applyNumberFormat="1" applyFont="1" applyFill="1" applyBorder="1" applyProtection="1">
      <alignment horizontal="center" vertical="center" wrapText="1"/>
      <protection/>
    </xf>
    <xf numFmtId="0" fontId="62" fillId="39" borderId="15" xfId="33" applyNumberFormat="1" applyFont="1" applyFill="1" applyBorder="1" applyAlignment="1" applyProtection="1">
      <alignment horizontal="center" vertical="center" wrapText="1"/>
      <protection/>
    </xf>
    <xf numFmtId="0" fontId="34" fillId="39" borderId="15" xfId="80" applyFont="1" applyFill="1" applyBorder="1" applyAlignment="1">
      <alignment horizontal="center" vertical="center" wrapText="1"/>
      <protection/>
    </xf>
    <xf numFmtId="0" fontId="62" fillId="39" borderId="15" xfId="33" applyNumberFormat="1" applyFont="1" applyFill="1" applyBorder="1" applyProtection="1">
      <alignment horizontal="center" vertical="center" wrapText="1"/>
      <protection/>
    </xf>
    <xf numFmtId="0" fontId="2" fillId="39" borderId="0" xfId="79" applyNumberFormat="1" applyFont="1" applyFill="1" applyAlignment="1">
      <alignment horizontal="center" vertical="top" wrapText="1"/>
      <protection/>
    </xf>
    <xf numFmtId="0" fontId="62" fillId="39" borderId="15" xfId="79" applyNumberFormat="1" applyFont="1" applyFill="1" applyBorder="1" applyAlignment="1">
      <alignment horizontal="center" vertical="center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55" xfId="34"/>
    <cellStyle name="xl23" xfId="35"/>
    <cellStyle name="xl24" xfId="36"/>
    <cellStyle name="xl25" xfId="37"/>
    <cellStyle name="xl26" xfId="38"/>
    <cellStyle name="xl27" xfId="39"/>
    <cellStyle name="xl28" xfId="40"/>
    <cellStyle name="xl29" xfId="41"/>
    <cellStyle name="xl31" xfId="42"/>
    <cellStyle name="xl33" xfId="43"/>
    <cellStyle name="xl34" xfId="44"/>
    <cellStyle name="xl36" xfId="45"/>
    <cellStyle name="xl37" xfId="46"/>
    <cellStyle name="xl38" xfId="47"/>
    <cellStyle name="xl39" xfId="48"/>
    <cellStyle name="xl43" xfId="49"/>
    <cellStyle name="xl45" xfId="50"/>
    <cellStyle name="xl49" xfId="51"/>
    <cellStyle name="xl50" xfId="52"/>
    <cellStyle name="xl51" xfId="53"/>
    <cellStyle name="xl52" xfId="54"/>
    <cellStyle name="xl53" xfId="55"/>
    <cellStyle name="xl54" xfId="56"/>
    <cellStyle name="xl59" xfId="57"/>
    <cellStyle name="xl60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_Приложения 8, 9, 10 (1)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Финансовый 2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8" sqref="F8"/>
    </sheetView>
  </sheetViews>
  <sheetFormatPr defaultColWidth="8.00390625" defaultRowHeight="12.75"/>
  <cols>
    <col min="1" max="1" width="41.875" style="1" customWidth="1"/>
    <col min="2" max="3" width="6.875" style="1" customWidth="1"/>
    <col min="4" max="4" width="14.625" style="1" customWidth="1"/>
    <col min="5" max="5" width="16.75390625" style="1" customWidth="1"/>
    <col min="6" max="6" width="14.125" style="12" customWidth="1"/>
    <col min="7" max="7" width="14.25390625" style="12" customWidth="1"/>
    <col min="8" max="8" width="12.625" style="12" customWidth="1"/>
    <col min="9" max="9" width="9.375" style="1" bestFit="1" customWidth="1"/>
    <col min="10" max="16384" width="8.00390625" style="1" customWidth="1"/>
  </cols>
  <sheetData>
    <row r="1" spans="1:8" ht="51.75" customHeight="1">
      <c r="A1" s="29" t="s">
        <v>95</v>
      </c>
      <c r="B1" s="29"/>
      <c r="C1" s="29"/>
      <c r="D1" s="29"/>
      <c r="E1" s="29"/>
      <c r="F1" s="29"/>
      <c r="G1" s="29"/>
      <c r="H1" s="29"/>
    </row>
    <row r="2" spans="1:8" ht="3.75" customHeight="1">
      <c r="A2" s="2"/>
      <c r="B2" s="2"/>
      <c r="C2" s="2"/>
      <c r="D2" s="2"/>
      <c r="E2" s="2"/>
      <c r="F2" s="3"/>
      <c r="G2" s="3"/>
      <c r="H2" s="3"/>
    </row>
    <row r="3" spans="1:8" ht="7.5" customHeight="1">
      <c r="A3" s="4"/>
      <c r="B3" s="4"/>
      <c r="C3" s="4"/>
      <c r="D3" s="4"/>
      <c r="E3" s="4"/>
      <c r="F3" s="5"/>
      <c r="G3" s="5"/>
      <c r="H3" s="5"/>
    </row>
    <row r="4" spans="1:8" ht="28.5" customHeight="1">
      <c r="A4" s="30" t="s">
        <v>0</v>
      </c>
      <c r="B4" s="30" t="s">
        <v>1</v>
      </c>
      <c r="C4" s="30"/>
      <c r="D4" s="25" t="s">
        <v>89</v>
      </c>
      <c r="E4" s="25" t="s">
        <v>94</v>
      </c>
      <c r="F4" s="25" t="s">
        <v>90</v>
      </c>
      <c r="G4" s="26" t="s">
        <v>91</v>
      </c>
      <c r="H4" s="28" t="s">
        <v>92</v>
      </c>
    </row>
    <row r="5" spans="1:8" ht="75.75" customHeight="1">
      <c r="A5" s="30"/>
      <c r="B5" s="8" t="s">
        <v>2</v>
      </c>
      <c r="C5" s="8" t="s">
        <v>3</v>
      </c>
      <c r="D5" s="25"/>
      <c r="E5" s="25"/>
      <c r="F5" s="25"/>
      <c r="G5" s="27"/>
      <c r="H5" s="28"/>
    </row>
    <row r="6" spans="1:8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</row>
    <row r="7" spans="1:8" ht="16.5" customHeight="1">
      <c r="A7" s="7" t="s">
        <v>4</v>
      </c>
      <c r="B7" s="8" t="s">
        <v>5</v>
      </c>
      <c r="C7" s="6"/>
      <c r="D7" s="19">
        <f>SUM(D8:D15)</f>
        <v>1249190.5</v>
      </c>
      <c r="E7" s="19">
        <f>SUM(E8:E15)</f>
        <v>7936600.3</v>
      </c>
      <c r="F7" s="19">
        <f>SUM(F8:F15)</f>
        <v>998124.4</v>
      </c>
      <c r="G7" s="14">
        <f>F7/E7*100</f>
        <v>12.6</v>
      </c>
      <c r="H7" s="14">
        <f>F7/D7*100</f>
        <v>79.9</v>
      </c>
    </row>
    <row r="8" spans="1:8" ht="38.25" customHeight="1">
      <c r="A8" s="9" t="s">
        <v>7</v>
      </c>
      <c r="B8" s="6" t="s">
        <v>5</v>
      </c>
      <c r="C8" s="6" t="s">
        <v>8</v>
      </c>
      <c r="D8" s="20">
        <v>1051</v>
      </c>
      <c r="E8" s="20">
        <v>3549</v>
      </c>
      <c r="F8" s="20">
        <v>1373</v>
      </c>
      <c r="G8" s="20">
        <f aca="true" t="shared" si="0" ref="G8:G71">F8/E8*100</f>
        <v>38.7</v>
      </c>
      <c r="H8" s="20">
        <f aca="true" t="shared" si="1" ref="H8:H71">F8/D8*100</f>
        <v>130.6</v>
      </c>
    </row>
    <row r="9" spans="1:8" ht="52.5" customHeight="1">
      <c r="A9" s="9" t="s">
        <v>9</v>
      </c>
      <c r="B9" s="6" t="s">
        <v>5</v>
      </c>
      <c r="C9" s="6" t="s">
        <v>10</v>
      </c>
      <c r="D9" s="20">
        <v>25938.2</v>
      </c>
      <c r="E9" s="20">
        <v>156167.3</v>
      </c>
      <c r="F9" s="20">
        <v>28723.9</v>
      </c>
      <c r="G9" s="20">
        <f t="shared" si="0"/>
        <v>18.4</v>
      </c>
      <c r="H9" s="20">
        <f t="shared" si="1"/>
        <v>110.7</v>
      </c>
    </row>
    <row r="10" spans="1:8" ht="52.5" customHeight="1">
      <c r="A10" s="9" t="s">
        <v>11</v>
      </c>
      <c r="B10" s="6" t="s">
        <v>5</v>
      </c>
      <c r="C10" s="6" t="s">
        <v>12</v>
      </c>
      <c r="D10" s="20">
        <v>22904.2</v>
      </c>
      <c r="E10" s="20">
        <v>65046.2</v>
      </c>
      <c r="F10" s="20">
        <v>17897.3</v>
      </c>
      <c r="G10" s="20">
        <f t="shared" si="0"/>
        <v>27.5</v>
      </c>
      <c r="H10" s="20">
        <f t="shared" si="1"/>
        <v>78.1</v>
      </c>
    </row>
    <row r="11" spans="1:8" ht="12.75" customHeight="1">
      <c r="A11" s="9" t="s">
        <v>13</v>
      </c>
      <c r="B11" s="6" t="s">
        <v>5</v>
      </c>
      <c r="C11" s="6" t="s">
        <v>14</v>
      </c>
      <c r="D11" s="20">
        <v>992.9</v>
      </c>
      <c r="E11" s="20">
        <v>169.7</v>
      </c>
      <c r="F11" s="23">
        <v>0</v>
      </c>
      <c r="G11" s="24">
        <f t="shared" si="0"/>
        <v>0</v>
      </c>
      <c r="H11" s="24">
        <f t="shared" si="1"/>
        <v>0</v>
      </c>
    </row>
    <row r="12" spans="1:8" ht="39.75" customHeight="1">
      <c r="A12" s="9" t="s">
        <v>15</v>
      </c>
      <c r="B12" s="6" t="s">
        <v>5</v>
      </c>
      <c r="C12" s="6" t="s">
        <v>16</v>
      </c>
      <c r="D12" s="20">
        <v>29953.8</v>
      </c>
      <c r="E12" s="20">
        <v>174510.3</v>
      </c>
      <c r="F12" s="20">
        <v>46524.3</v>
      </c>
      <c r="G12" s="20">
        <f t="shared" si="0"/>
        <v>26.7</v>
      </c>
      <c r="H12" s="20">
        <f t="shared" si="1"/>
        <v>155.3</v>
      </c>
    </row>
    <row r="13" spans="1:8" ht="26.25" customHeight="1">
      <c r="A13" s="9" t="s">
        <v>17</v>
      </c>
      <c r="B13" s="6" t="s">
        <v>5</v>
      </c>
      <c r="C13" s="6" t="s">
        <v>18</v>
      </c>
      <c r="D13" s="20">
        <v>7950.3</v>
      </c>
      <c r="E13" s="20">
        <v>152947</v>
      </c>
      <c r="F13" s="20">
        <v>8907</v>
      </c>
      <c r="G13" s="20">
        <f t="shared" si="0"/>
        <v>5.8</v>
      </c>
      <c r="H13" s="20">
        <f t="shared" si="1"/>
        <v>112</v>
      </c>
    </row>
    <row r="14" spans="1:8" ht="14.25" customHeight="1">
      <c r="A14" s="9" t="s">
        <v>19</v>
      </c>
      <c r="B14" s="6" t="s">
        <v>5</v>
      </c>
      <c r="C14" s="6" t="s">
        <v>20</v>
      </c>
      <c r="D14" s="23">
        <v>0</v>
      </c>
      <c r="E14" s="20">
        <v>15666.4</v>
      </c>
      <c r="F14" s="23">
        <v>0</v>
      </c>
      <c r="G14" s="23">
        <f t="shared" si="0"/>
        <v>0</v>
      </c>
      <c r="H14" s="20" t="s">
        <v>93</v>
      </c>
    </row>
    <row r="15" spans="1:8" ht="14.25" customHeight="1">
      <c r="A15" s="9" t="s">
        <v>21</v>
      </c>
      <c r="B15" s="6" t="s">
        <v>5</v>
      </c>
      <c r="C15" s="6" t="s">
        <v>22</v>
      </c>
      <c r="D15" s="20">
        <v>1160400.1</v>
      </c>
      <c r="E15" s="20">
        <v>7368544.4</v>
      </c>
      <c r="F15" s="20">
        <v>894698.9</v>
      </c>
      <c r="G15" s="20">
        <f t="shared" si="0"/>
        <v>12.1</v>
      </c>
      <c r="H15" s="20">
        <f t="shared" si="1"/>
        <v>77.1</v>
      </c>
    </row>
    <row r="16" spans="1:8" ht="12" customHeight="1">
      <c r="A16" s="7" t="s">
        <v>23</v>
      </c>
      <c r="B16" s="8" t="s">
        <v>8</v>
      </c>
      <c r="C16" s="6" t="s">
        <v>6</v>
      </c>
      <c r="D16" s="19">
        <f>SUM(D17)</f>
        <v>13954.7</v>
      </c>
      <c r="E16" s="19">
        <f>SUM(E17)</f>
        <v>77277.5</v>
      </c>
      <c r="F16" s="19">
        <f>SUM(F17)</f>
        <v>16308.2</v>
      </c>
      <c r="G16" s="14">
        <f t="shared" si="0"/>
        <v>21.1</v>
      </c>
      <c r="H16" s="14">
        <f t="shared" si="1"/>
        <v>116.9</v>
      </c>
    </row>
    <row r="17" spans="1:8" ht="14.25" customHeight="1">
      <c r="A17" s="9" t="s">
        <v>24</v>
      </c>
      <c r="B17" s="6" t="s">
        <v>8</v>
      </c>
      <c r="C17" s="6" t="s">
        <v>10</v>
      </c>
      <c r="D17" s="20">
        <v>13954.7</v>
      </c>
      <c r="E17" s="20">
        <v>77277.5</v>
      </c>
      <c r="F17" s="20">
        <v>16308.2</v>
      </c>
      <c r="G17" s="20">
        <f t="shared" si="0"/>
        <v>21.1</v>
      </c>
      <c r="H17" s="20">
        <f t="shared" si="1"/>
        <v>116.9</v>
      </c>
    </row>
    <row r="18" spans="1:8" ht="26.25" customHeight="1">
      <c r="A18" s="7" t="s">
        <v>25</v>
      </c>
      <c r="B18" s="8" t="s">
        <v>10</v>
      </c>
      <c r="C18" s="6" t="s">
        <v>6</v>
      </c>
      <c r="D18" s="19">
        <f>SUM(D19:D21)</f>
        <v>273574.1</v>
      </c>
      <c r="E18" s="19">
        <f>SUM(E19:E21)</f>
        <v>1732403</v>
      </c>
      <c r="F18" s="19">
        <f>SUM(F19:F21)</f>
        <v>428275.2</v>
      </c>
      <c r="G18" s="14">
        <f t="shared" si="0"/>
        <v>24.7</v>
      </c>
      <c r="H18" s="14">
        <f t="shared" si="1"/>
        <v>156.5</v>
      </c>
    </row>
    <row r="19" spans="1:8" ht="15.75" customHeight="1">
      <c r="A19" s="9" t="s">
        <v>87</v>
      </c>
      <c r="B19" s="16" t="s">
        <v>10</v>
      </c>
      <c r="C19" s="16" t="s">
        <v>26</v>
      </c>
      <c r="D19" s="20">
        <v>6974.4</v>
      </c>
      <c r="E19" s="20">
        <v>41506.8</v>
      </c>
      <c r="F19" s="20">
        <v>9393.8</v>
      </c>
      <c r="G19" s="20">
        <f t="shared" si="0"/>
        <v>22.6</v>
      </c>
      <c r="H19" s="20">
        <f t="shared" si="1"/>
        <v>134.7</v>
      </c>
    </row>
    <row r="20" spans="1:8" ht="43.5" customHeight="1">
      <c r="A20" s="9" t="s">
        <v>88</v>
      </c>
      <c r="B20" s="16" t="s">
        <v>10</v>
      </c>
      <c r="C20" s="16" t="s">
        <v>27</v>
      </c>
      <c r="D20" s="20">
        <v>266599.7</v>
      </c>
      <c r="E20" s="20">
        <v>1690396.2</v>
      </c>
      <c r="F20" s="20">
        <v>418785.9</v>
      </c>
      <c r="G20" s="20">
        <f t="shared" si="0"/>
        <v>24.8</v>
      </c>
      <c r="H20" s="20">
        <f t="shared" si="1"/>
        <v>157.1</v>
      </c>
    </row>
    <row r="21" spans="1:8" ht="13.5" customHeight="1">
      <c r="A21" s="9" t="s">
        <v>28</v>
      </c>
      <c r="B21" s="16" t="s">
        <v>10</v>
      </c>
      <c r="C21" s="16" t="s">
        <v>20</v>
      </c>
      <c r="D21" s="23">
        <v>0</v>
      </c>
      <c r="E21" s="20">
        <v>500</v>
      </c>
      <c r="F21" s="20">
        <v>95.5</v>
      </c>
      <c r="G21" s="20">
        <f t="shared" si="0"/>
        <v>19.1</v>
      </c>
      <c r="H21" s="20" t="s">
        <v>93</v>
      </c>
    </row>
    <row r="22" spans="1:8" ht="15" customHeight="1">
      <c r="A22" s="7" t="s">
        <v>29</v>
      </c>
      <c r="B22" s="8" t="s">
        <v>12</v>
      </c>
      <c r="C22" s="6" t="s">
        <v>6</v>
      </c>
      <c r="D22" s="19">
        <f>SUM(D23:D30)</f>
        <v>2167349.2</v>
      </c>
      <c r="E22" s="19">
        <f>SUM(E23:E30)</f>
        <v>20320024</v>
      </c>
      <c r="F22" s="19">
        <f>SUM(F23:F30)</f>
        <v>1840329.4</v>
      </c>
      <c r="G22" s="14">
        <f t="shared" si="0"/>
        <v>9.1</v>
      </c>
      <c r="H22" s="14">
        <f t="shared" si="1"/>
        <v>84.9</v>
      </c>
    </row>
    <row r="23" spans="1:8" ht="12.75" customHeight="1">
      <c r="A23" s="9" t="s">
        <v>30</v>
      </c>
      <c r="B23" s="6" t="s">
        <v>12</v>
      </c>
      <c r="C23" s="6" t="s">
        <v>5</v>
      </c>
      <c r="D23" s="20">
        <v>30238.1</v>
      </c>
      <c r="E23" s="20">
        <v>310493.3</v>
      </c>
      <c r="F23" s="21">
        <v>42601.9</v>
      </c>
      <c r="G23" s="21">
        <f t="shared" si="0"/>
        <v>13.7</v>
      </c>
      <c r="H23" s="21">
        <f t="shared" si="1"/>
        <v>140.9</v>
      </c>
    </row>
    <row r="24" spans="1:8" ht="12.75" customHeight="1">
      <c r="A24" s="9" t="s">
        <v>31</v>
      </c>
      <c r="B24" s="6" t="s">
        <v>12</v>
      </c>
      <c r="C24" s="6" t="s">
        <v>14</v>
      </c>
      <c r="D24" s="20">
        <v>508983.6</v>
      </c>
      <c r="E24" s="20">
        <v>2462693.5</v>
      </c>
      <c r="F24" s="21">
        <v>371724.5</v>
      </c>
      <c r="G24" s="21">
        <f t="shared" si="0"/>
        <v>15.1</v>
      </c>
      <c r="H24" s="21">
        <f t="shared" si="1"/>
        <v>73</v>
      </c>
    </row>
    <row r="25" spans="1:8" ht="12.75" customHeight="1">
      <c r="A25" s="9" t="s">
        <v>32</v>
      </c>
      <c r="B25" s="6" t="s">
        <v>12</v>
      </c>
      <c r="C25" s="6" t="s">
        <v>16</v>
      </c>
      <c r="D25" s="20">
        <v>62622.2</v>
      </c>
      <c r="E25" s="20">
        <v>733094.4</v>
      </c>
      <c r="F25" s="21">
        <v>193787.8</v>
      </c>
      <c r="G25" s="21">
        <f t="shared" si="0"/>
        <v>26.4</v>
      </c>
      <c r="H25" s="21">
        <f t="shared" si="1"/>
        <v>309.5</v>
      </c>
    </row>
    <row r="26" spans="1:8" ht="12.75" customHeight="1">
      <c r="A26" s="9" t="s">
        <v>33</v>
      </c>
      <c r="B26" s="6" t="s">
        <v>12</v>
      </c>
      <c r="C26" s="6" t="s">
        <v>18</v>
      </c>
      <c r="D26" s="20">
        <v>464670.1</v>
      </c>
      <c r="E26" s="20">
        <v>2400512.5</v>
      </c>
      <c r="F26" s="21">
        <v>436064.3</v>
      </c>
      <c r="G26" s="21">
        <f t="shared" si="0"/>
        <v>18.2</v>
      </c>
      <c r="H26" s="21">
        <f t="shared" si="1"/>
        <v>93.8</v>
      </c>
    </row>
    <row r="27" spans="1:8" ht="12.75" customHeight="1">
      <c r="A27" s="9" t="s">
        <v>34</v>
      </c>
      <c r="B27" s="6" t="s">
        <v>12</v>
      </c>
      <c r="C27" s="6" t="s">
        <v>35</v>
      </c>
      <c r="D27" s="20">
        <v>167837.8</v>
      </c>
      <c r="E27" s="20">
        <v>995421</v>
      </c>
      <c r="F27" s="21">
        <v>5163</v>
      </c>
      <c r="G27" s="21">
        <f t="shared" si="0"/>
        <v>0.5</v>
      </c>
      <c r="H27" s="21">
        <f t="shared" si="1"/>
        <v>3.1</v>
      </c>
    </row>
    <row r="28" spans="1:8" ht="12.75" customHeight="1">
      <c r="A28" s="9" t="s">
        <v>36</v>
      </c>
      <c r="B28" s="6" t="s">
        <v>12</v>
      </c>
      <c r="C28" s="6" t="s">
        <v>26</v>
      </c>
      <c r="D28" s="20">
        <v>844307.2</v>
      </c>
      <c r="E28" s="20">
        <v>11731837</v>
      </c>
      <c r="F28" s="21">
        <v>614466.9</v>
      </c>
      <c r="G28" s="21">
        <f t="shared" si="0"/>
        <v>5.2</v>
      </c>
      <c r="H28" s="21">
        <f t="shared" si="1"/>
        <v>72.8</v>
      </c>
    </row>
    <row r="29" spans="1:8" ht="12.75" customHeight="1">
      <c r="A29" s="9" t="s">
        <v>37</v>
      </c>
      <c r="B29" s="6" t="s">
        <v>12</v>
      </c>
      <c r="C29" s="6" t="s">
        <v>27</v>
      </c>
      <c r="D29" s="20">
        <v>3927</v>
      </c>
      <c r="E29" s="20">
        <v>145400.6</v>
      </c>
      <c r="F29" s="21">
        <v>4801.8</v>
      </c>
      <c r="G29" s="21">
        <f t="shared" si="0"/>
        <v>3.3</v>
      </c>
      <c r="H29" s="21">
        <f t="shared" si="1"/>
        <v>122.3</v>
      </c>
    </row>
    <row r="30" spans="1:8" ht="29.25" customHeight="1">
      <c r="A30" s="9" t="s">
        <v>38</v>
      </c>
      <c r="B30" s="6" t="s">
        <v>12</v>
      </c>
      <c r="C30" s="6" t="s">
        <v>39</v>
      </c>
      <c r="D30" s="20">
        <v>84763.2</v>
      </c>
      <c r="E30" s="20">
        <v>1540571.7</v>
      </c>
      <c r="F30" s="21">
        <v>171719.2</v>
      </c>
      <c r="G30" s="21">
        <f t="shared" si="0"/>
        <v>11.1</v>
      </c>
      <c r="H30" s="21">
        <f t="shared" si="1"/>
        <v>202.6</v>
      </c>
    </row>
    <row r="31" spans="1:8" ht="14.25" customHeight="1">
      <c r="A31" s="7" t="s">
        <v>40</v>
      </c>
      <c r="B31" s="8" t="s">
        <v>14</v>
      </c>
      <c r="C31" s="6" t="s">
        <v>6</v>
      </c>
      <c r="D31" s="19">
        <f>SUM(D32:D35)</f>
        <v>1119825.8</v>
      </c>
      <c r="E31" s="19">
        <f>SUM(E32:E35)</f>
        <v>9742877.8</v>
      </c>
      <c r="F31" s="19">
        <f>SUM(F32:F35)</f>
        <v>4870208</v>
      </c>
      <c r="G31" s="22">
        <f t="shared" si="0"/>
        <v>50</v>
      </c>
      <c r="H31" s="22">
        <f t="shared" si="1"/>
        <v>434.9</v>
      </c>
    </row>
    <row r="32" spans="1:8" ht="14.25" customHeight="1">
      <c r="A32" s="9" t="s">
        <v>41</v>
      </c>
      <c r="B32" s="6" t="s">
        <v>14</v>
      </c>
      <c r="C32" s="6" t="s">
        <v>5</v>
      </c>
      <c r="D32" s="20">
        <v>10689.1</v>
      </c>
      <c r="E32" s="20">
        <v>317251.6</v>
      </c>
      <c r="F32" s="20">
        <v>117372.8</v>
      </c>
      <c r="G32" s="21">
        <f t="shared" si="0"/>
        <v>37</v>
      </c>
      <c r="H32" s="21">
        <f t="shared" si="1"/>
        <v>1098.1</v>
      </c>
    </row>
    <row r="33" spans="1:8" ht="14.25" customHeight="1">
      <c r="A33" s="9" t="s">
        <v>42</v>
      </c>
      <c r="B33" s="6" t="s">
        <v>14</v>
      </c>
      <c r="C33" s="6" t="s">
        <v>8</v>
      </c>
      <c r="D33" s="20">
        <v>470494.6</v>
      </c>
      <c r="E33" s="20">
        <v>4491352.6</v>
      </c>
      <c r="F33" s="20">
        <v>2524033.9</v>
      </c>
      <c r="G33" s="21">
        <f t="shared" si="0"/>
        <v>56.2</v>
      </c>
      <c r="H33" s="21">
        <f t="shared" si="1"/>
        <v>536.5</v>
      </c>
    </row>
    <row r="34" spans="1:8" ht="14.25" customHeight="1">
      <c r="A34" s="10" t="s">
        <v>43</v>
      </c>
      <c r="B34" s="6" t="s">
        <v>14</v>
      </c>
      <c r="C34" s="6" t="s">
        <v>10</v>
      </c>
      <c r="D34" s="20">
        <v>8073.8</v>
      </c>
      <c r="E34" s="20">
        <v>1374950.1</v>
      </c>
      <c r="F34" s="20">
        <v>61507.8</v>
      </c>
      <c r="G34" s="21">
        <f t="shared" si="0"/>
        <v>4.5</v>
      </c>
      <c r="H34" s="21">
        <f t="shared" si="1"/>
        <v>761.8</v>
      </c>
    </row>
    <row r="35" spans="1:8" ht="24.75" customHeight="1">
      <c r="A35" s="9" t="s">
        <v>44</v>
      </c>
      <c r="B35" s="6" t="s">
        <v>14</v>
      </c>
      <c r="C35" s="6" t="s">
        <v>14</v>
      </c>
      <c r="D35" s="20">
        <v>630568.3</v>
      </c>
      <c r="E35" s="20">
        <v>3559323.5</v>
      </c>
      <c r="F35" s="20">
        <v>2167293.5</v>
      </c>
      <c r="G35" s="21">
        <f t="shared" si="0"/>
        <v>60.9</v>
      </c>
      <c r="H35" s="21">
        <f t="shared" si="1"/>
        <v>343.7</v>
      </c>
    </row>
    <row r="36" spans="1:8" ht="15.75" customHeight="1">
      <c r="A36" s="7" t="s">
        <v>45</v>
      </c>
      <c r="B36" s="8" t="s">
        <v>16</v>
      </c>
      <c r="C36" s="6" t="s">
        <v>6</v>
      </c>
      <c r="D36" s="19">
        <f>SUM(D37:D38)</f>
        <v>134897.1</v>
      </c>
      <c r="E36" s="19">
        <f>SUM(E37:E38)</f>
        <v>860137</v>
      </c>
      <c r="F36" s="19">
        <f>SUM(F37:F38)</f>
        <v>113329.5</v>
      </c>
      <c r="G36" s="22">
        <f t="shared" si="0"/>
        <v>13.2</v>
      </c>
      <c r="H36" s="22">
        <f t="shared" si="1"/>
        <v>84</v>
      </c>
    </row>
    <row r="37" spans="1:8" ht="25.5" customHeight="1">
      <c r="A37" s="9" t="s">
        <v>46</v>
      </c>
      <c r="B37" s="6" t="s">
        <v>16</v>
      </c>
      <c r="C37" s="6" t="s">
        <v>10</v>
      </c>
      <c r="D37" s="20">
        <v>7696.6</v>
      </c>
      <c r="E37" s="20">
        <v>28881.2</v>
      </c>
      <c r="F37" s="20">
        <v>8980</v>
      </c>
      <c r="G37" s="21">
        <f t="shared" si="0"/>
        <v>31.1</v>
      </c>
      <c r="H37" s="21">
        <f t="shared" si="1"/>
        <v>116.7</v>
      </c>
    </row>
    <row r="38" spans="1:8" ht="25.5" customHeight="1">
      <c r="A38" s="9" t="s">
        <v>47</v>
      </c>
      <c r="B38" s="6" t="s">
        <v>16</v>
      </c>
      <c r="C38" s="6" t="s">
        <v>14</v>
      </c>
      <c r="D38" s="20">
        <v>127200.5</v>
      </c>
      <c r="E38" s="20">
        <v>831255.8</v>
      </c>
      <c r="F38" s="20">
        <v>104349.5</v>
      </c>
      <c r="G38" s="21">
        <f t="shared" si="0"/>
        <v>12.6</v>
      </c>
      <c r="H38" s="21">
        <f t="shared" si="1"/>
        <v>82</v>
      </c>
    </row>
    <row r="39" spans="1:8" ht="16.5" customHeight="1">
      <c r="A39" s="7" t="s">
        <v>48</v>
      </c>
      <c r="B39" s="8" t="s">
        <v>18</v>
      </c>
      <c r="C39" s="6" t="s">
        <v>6</v>
      </c>
      <c r="D39" s="19">
        <f>SUM(D40:D46)</f>
        <v>4742255.9</v>
      </c>
      <c r="E39" s="19">
        <f>SUM(E40:E46)</f>
        <v>27739817.4</v>
      </c>
      <c r="F39" s="19">
        <f>SUM(F40:F46)</f>
        <v>6532803.9</v>
      </c>
      <c r="G39" s="22">
        <f t="shared" si="0"/>
        <v>23.6</v>
      </c>
      <c r="H39" s="22">
        <f t="shared" si="1"/>
        <v>137.8</v>
      </c>
    </row>
    <row r="40" spans="1:8" ht="12" customHeight="1">
      <c r="A40" s="9" t="s">
        <v>49</v>
      </c>
      <c r="B40" s="6" t="s">
        <v>18</v>
      </c>
      <c r="C40" s="6" t="s">
        <v>5</v>
      </c>
      <c r="D40" s="20">
        <v>1041206.5</v>
      </c>
      <c r="E40" s="21">
        <v>6174969.8</v>
      </c>
      <c r="F40" s="21">
        <v>1408981.5</v>
      </c>
      <c r="G40" s="21">
        <f t="shared" si="0"/>
        <v>22.8</v>
      </c>
      <c r="H40" s="21">
        <f t="shared" si="1"/>
        <v>135.3</v>
      </c>
    </row>
    <row r="41" spans="1:8" ht="12" customHeight="1">
      <c r="A41" s="9" t="s">
        <v>50</v>
      </c>
      <c r="B41" s="6" t="s">
        <v>18</v>
      </c>
      <c r="C41" s="6" t="s">
        <v>8</v>
      </c>
      <c r="D41" s="20">
        <v>2964935.7</v>
      </c>
      <c r="E41" s="21">
        <v>17803341.7</v>
      </c>
      <c r="F41" s="21">
        <v>4185432.5</v>
      </c>
      <c r="G41" s="21">
        <f t="shared" si="0"/>
        <v>23.5</v>
      </c>
      <c r="H41" s="21">
        <f t="shared" si="1"/>
        <v>141.2</v>
      </c>
    </row>
    <row r="42" spans="1:8" ht="12" customHeight="1">
      <c r="A42" s="9" t="s">
        <v>51</v>
      </c>
      <c r="B42" s="6" t="s">
        <v>18</v>
      </c>
      <c r="C42" s="6" t="s">
        <v>10</v>
      </c>
      <c r="D42" s="20">
        <v>96592.3</v>
      </c>
      <c r="E42" s="21">
        <v>309821.3</v>
      </c>
      <c r="F42" s="21">
        <v>67971.6</v>
      </c>
      <c r="G42" s="21">
        <f t="shared" si="0"/>
        <v>21.9</v>
      </c>
      <c r="H42" s="21">
        <f t="shared" si="1"/>
        <v>70.4</v>
      </c>
    </row>
    <row r="43" spans="1:8" ht="12" customHeight="1">
      <c r="A43" s="9" t="s">
        <v>52</v>
      </c>
      <c r="B43" s="6" t="s">
        <v>18</v>
      </c>
      <c r="C43" s="6" t="s">
        <v>12</v>
      </c>
      <c r="D43" s="20">
        <v>530880.1</v>
      </c>
      <c r="E43" s="21">
        <v>2309077.3</v>
      </c>
      <c r="F43" s="21">
        <v>662772.4</v>
      </c>
      <c r="G43" s="21">
        <f t="shared" si="0"/>
        <v>28.7</v>
      </c>
      <c r="H43" s="21">
        <f t="shared" si="1"/>
        <v>124.8</v>
      </c>
    </row>
    <row r="44" spans="1:8" ht="26.25" customHeight="1">
      <c r="A44" s="9" t="s">
        <v>53</v>
      </c>
      <c r="B44" s="6" t="s">
        <v>18</v>
      </c>
      <c r="C44" s="6" t="s">
        <v>14</v>
      </c>
      <c r="D44" s="20">
        <v>16872.1</v>
      </c>
      <c r="E44" s="21">
        <v>89474.1</v>
      </c>
      <c r="F44" s="21">
        <v>23012.5</v>
      </c>
      <c r="G44" s="21">
        <f t="shared" si="0"/>
        <v>25.7</v>
      </c>
      <c r="H44" s="21">
        <f t="shared" si="1"/>
        <v>136.4</v>
      </c>
    </row>
    <row r="45" spans="1:8" ht="12.75" customHeight="1">
      <c r="A45" s="13" t="s">
        <v>84</v>
      </c>
      <c r="B45" s="6" t="s">
        <v>18</v>
      </c>
      <c r="C45" s="6" t="s">
        <v>18</v>
      </c>
      <c r="D45" s="20">
        <v>22238.5</v>
      </c>
      <c r="E45" s="21">
        <v>70551.2</v>
      </c>
      <c r="F45" s="21">
        <v>22508.7</v>
      </c>
      <c r="G45" s="21">
        <f t="shared" si="0"/>
        <v>31.9</v>
      </c>
      <c r="H45" s="21">
        <f t="shared" si="1"/>
        <v>101.2</v>
      </c>
    </row>
    <row r="46" spans="1:8" ht="12.75" customHeight="1">
      <c r="A46" s="9" t="s">
        <v>54</v>
      </c>
      <c r="B46" s="6" t="s">
        <v>18</v>
      </c>
      <c r="C46" s="6" t="s">
        <v>26</v>
      </c>
      <c r="D46" s="20">
        <v>69530.7</v>
      </c>
      <c r="E46" s="21">
        <v>982582</v>
      </c>
      <c r="F46" s="21">
        <v>162124.7</v>
      </c>
      <c r="G46" s="21">
        <f t="shared" si="0"/>
        <v>16.5</v>
      </c>
      <c r="H46" s="21">
        <f t="shared" si="1"/>
        <v>233.2</v>
      </c>
    </row>
    <row r="47" spans="1:8" ht="15" customHeight="1">
      <c r="A47" s="7" t="s">
        <v>55</v>
      </c>
      <c r="B47" s="8" t="s">
        <v>35</v>
      </c>
      <c r="C47" s="6" t="s">
        <v>6</v>
      </c>
      <c r="D47" s="19">
        <f>D48+D49+D50</f>
        <v>396673.1</v>
      </c>
      <c r="E47" s="19">
        <f>E48+E49+E50</f>
        <v>1656463.3</v>
      </c>
      <c r="F47" s="19">
        <f>F48+F49+F50</f>
        <v>543951.3</v>
      </c>
      <c r="G47" s="22">
        <f t="shared" si="0"/>
        <v>32.8</v>
      </c>
      <c r="H47" s="22">
        <f t="shared" si="1"/>
        <v>137.1</v>
      </c>
    </row>
    <row r="48" spans="1:8" ht="12.75" customHeight="1">
      <c r="A48" s="9" t="s">
        <v>56</v>
      </c>
      <c r="B48" s="6" t="s">
        <v>35</v>
      </c>
      <c r="C48" s="6" t="s">
        <v>5</v>
      </c>
      <c r="D48" s="20">
        <v>358390.1</v>
      </c>
      <c r="E48" s="21">
        <v>1278849.5</v>
      </c>
      <c r="F48" s="21">
        <v>450626.8</v>
      </c>
      <c r="G48" s="21">
        <f t="shared" si="0"/>
        <v>35.2</v>
      </c>
      <c r="H48" s="21">
        <f t="shared" si="1"/>
        <v>125.7</v>
      </c>
    </row>
    <row r="49" spans="1:8" ht="12.75" customHeight="1">
      <c r="A49" s="9" t="s">
        <v>57</v>
      </c>
      <c r="B49" s="6" t="s">
        <v>35</v>
      </c>
      <c r="C49" s="6" t="s">
        <v>8</v>
      </c>
      <c r="D49" s="20">
        <v>16016.1</v>
      </c>
      <c r="E49" s="21">
        <v>72275.2</v>
      </c>
      <c r="F49" s="21">
        <v>22393.7</v>
      </c>
      <c r="G49" s="21">
        <f t="shared" si="0"/>
        <v>31</v>
      </c>
      <c r="H49" s="21">
        <f t="shared" si="1"/>
        <v>139.8</v>
      </c>
    </row>
    <row r="50" spans="1:8" ht="26.25" customHeight="1">
      <c r="A50" s="9" t="s">
        <v>58</v>
      </c>
      <c r="B50" s="6" t="s">
        <v>35</v>
      </c>
      <c r="C50" s="6" t="s">
        <v>12</v>
      </c>
      <c r="D50" s="20">
        <v>22266.9</v>
      </c>
      <c r="E50" s="21">
        <v>305338.6</v>
      </c>
      <c r="F50" s="21">
        <v>70930.8</v>
      </c>
      <c r="G50" s="21">
        <f t="shared" si="0"/>
        <v>23.2</v>
      </c>
      <c r="H50" s="21">
        <f t="shared" si="1"/>
        <v>318.5</v>
      </c>
    </row>
    <row r="51" spans="1:8" ht="15" customHeight="1">
      <c r="A51" s="7" t="s">
        <v>59</v>
      </c>
      <c r="B51" s="8" t="s">
        <v>26</v>
      </c>
      <c r="C51" s="6" t="s">
        <v>6</v>
      </c>
      <c r="D51" s="19">
        <f>SUM(D52:D57)</f>
        <v>1139163.3</v>
      </c>
      <c r="E51" s="19">
        <f>SUM(E52:E57)</f>
        <v>7200689.8</v>
      </c>
      <c r="F51" s="19">
        <f>SUM(F52:F57)</f>
        <v>1384741.1</v>
      </c>
      <c r="G51" s="22">
        <f t="shared" si="0"/>
        <v>19.2</v>
      </c>
      <c r="H51" s="22">
        <f t="shared" si="1"/>
        <v>121.6</v>
      </c>
    </row>
    <row r="52" spans="1:8" ht="12.75" customHeight="1">
      <c r="A52" s="9" t="s">
        <v>60</v>
      </c>
      <c r="B52" s="6" t="s">
        <v>26</v>
      </c>
      <c r="C52" s="6" t="s">
        <v>5</v>
      </c>
      <c r="D52" s="20">
        <v>631136.2</v>
      </c>
      <c r="E52" s="21">
        <v>4465084</v>
      </c>
      <c r="F52" s="21">
        <v>794256.8</v>
      </c>
      <c r="G52" s="21">
        <f t="shared" si="0"/>
        <v>17.8</v>
      </c>
      <c r="H52" s="21">
        <f t="shared" si="1"/>
        <v>125.8</v>
      </c>
    </row>
    <row r="53" spans="1:8" ht="12.75" customHeight="1">
      <c r="A53" s="9" t="s">
        <v>61</v>
      </c>
      <c r="B53" s="6" t="s">
        <v>26</v>
      </c>
      <c r="C53" s="6" t="s">
        <v>8</v>
      </c>
      <c r="D53" s="20">
        <v>273777.7</v>
      </c>
      <c r="E53" s="21">
        <v>1400880.6</v>
      </c>
      <c r="F53" s="21">
        <v>327939.2</v>
      </c>
      <c r="G53" s="21">
        <f t="shared" si="0"/>
        <v>23.4</v>
      </c>
      <c r="H53" s="21">
        <f t="shared" si="1"/>
        <v>119.8</v>
      </c>
    </row>
    <row r="54" spans="1:8" ht="12.75" customHeight="1">
      <c r="A54" s="9" t="s">
        <v>62</v>
      </c>
      <c r="B54" s="6" t="s">
        <v>26</v>
      </c>
      <c r="C54" s="6" t="s">
        <v>12</v>
      </c>
      <c r="D54" s="20">
        <v>92855</v>
      </c>
      <c r="E54" s="21">
        <v>565823.3</v>
      </c>
      <c r="F54" s="21">
        <v>88725.8</v>
      </c>
      <c r="G54" s="21">
        <f t="shared" si="0"/>
        <v>15.7</v>
      </c>
      <c r="H54" s="21">
        <f t="shared" si="1"/>
        <v>95.6</v>
      </c>
    </row>
    <row r="55" spans="1:8" ht="12.75" customHeight="1">
      <c r="A55" s="9" t="s">
        <v>63</v>
      </c>
      <c r="B55" s="6" t="s">
        <v>26</v>
      </c>
      <c r="C55" s="6" t="s">
        <v>14</v>
      </c>
      <c r="D55" s="20">
        <v>14396.5</v>
      </c>
      <c r="E55" s="21">
        <v>68138.7</v>
      </c>
      <c r="F55" s="21">
        <v>18232.5</v>
      </c>
      <c r="G55" s="21">
        <f t="shared" si="0"/>
        <v>26.8</v>
      </c>
      <c r="H55" s="21">
        <f t="shared" si="1"/>
        <v>126.6</v>
      </c>
    </row>
    <row r="56" spans="1:8" ht="27.75" customHeight="1">
      <c r="A56" s="9" t="s">
        <v>64</v>
      </c>
      <c r="B56" s="6" t="s">
        <v>26</v>
      </c>
      <c r="C56" s="6" t="s">
        <v>16</v>
      </c>
      <c r="D56" s="20">
        <v>21405.6</v>
      </c>
      <c r="E56" s="21">
        <v>83748.5</v>
      </c>
      <c r="F56" s="21">
        <v>23686.7</v>
      </c>
      <c r="G56" s="21">
        <f t="shared" si="0"/>
        <v>28.3</v>
      </c>
      <c r="H56" s="21">
        <f t="shared" si="1"/>
        <v>110.7</v>
      </c>
    </row>
    <row r="57" spans="1:8" ht="15" customHeight="1">
      <c r="A57" s="9" t="s">
        <v>65</v>
      </c>
      <c r="B57" s="6" t="s">
        <v>26</v>
      </c>
      <c r="C57" s="6" t="s">
        <v>26</v>
      </c>
      <c r="D57" s="20">
        <v>105592.3</v>
      </c>
      <c r="E57" s="21">
        <v>617014.7</v>
      </c>
      <c r="F57" s="21">
        <v>131900.1</v>
      </c>
      <c r="G57" s="21">
        <f t="shared" si="0"/>
        <v>21.4</v>
      </c>
      <c r="H57" s="21">
        <f t="shared" si="1"/>
        <v>124.9</v>
      </c>
    </row>
    <row r="58" spans="1:8" ht="15" customHeight="1">
      <c r="A58" s="7" t="s">
        <v>66</v>
      </c>
      <c r="B58" s="8" t="s">
        <v>27</v>
      </c>
      <c r="C58" s="6" t="s">
        <v>6</v>
      </c>
      <c r="D58" s="19">
        <f>D59+D60+D61+D62+D63</f>
        <v>7112131.3</v>
      </c>
      <c r="E58" s="19">
        <f>E59+E60+E61+E62+E63</f>
        <v>28602397.7</v>
      </c>
      <c r="F58" s="19">
        <f>F59+F60+F61+F62+F63</f>
        <v>6879740.8</v>
      </c>
      <c r="G58" s="22">
        <f t="shared" si="0"/>
        <v>24.1</v>
      </c>
      <c r="H58" s="22">
        <f t="shared" si="1"/>
        <v>96.7</v>
      </c>
    </row>
    <row r="59" spans="1:8" ht="13.5" customHeight="1">
      <c r="A59" s="9" t="s">
        <v>67</v>
      </c>
      <c r="B59" s="6" t="s">
        <v>27</v>
      </c>
      <c r="C59" s="6" t="s">
        <v>5</v>
      </c>
      <c r="D59" s="20">
        <v>808076.1</v>
      </c>
      <c r="E59" s="21">
        <v>3963688</v>
      </c>
      <c r="F59" s="21">
        <v>612153.2</v>
      </c>
      <c r="G59" s="21">
        <f t="shared" si="0"/>
        <v>15.4</v>
      </c>
      <c r="H59" s="21">
        <f t="shared" si="1"/>
        <v>75.8</v>
      </c>
    </row>
    <row r="60" spans="1:8" ht="13.5" customHeight="1">
      <c r="A60" s="9" t="s">
        <v>68</v>
      </c>
      <c r="B60" s="6" t="s">
        <v>27</v>
      </c>
      <c r="C60" s="6" t="s">
        <v>8</v>
      </c>
      <c r="D60" s="20">
        <v>569128.7</v>
      </c>
      <c r="E60" s="21">
        <v>2573214.1</v>
      </c>
      <c r="F60" s="21">
        <v>609079.5</v>
      </c>
      <c r="G60" s="21">
        <f t="shared" si="0"/>
        <v>23.7</v>
      </c>
      <c r="H60" s="21">
        <f t="shared" si="1"/>
        <v>107</v>
      </c>
    </row>
    <row r="61" spans="1:8" ht="13.5" customHeight="1">
      <c r="A61" s="9" t="s">
        <v>69</v>
      </c>
      <c r="B61" s="6" t="s">
        <v>27</v>
      </c>
      <c r="C61" s="6" t="s">
        <v>10</v>
      </c>
      <c r="D61" s="20">
        <v>2936450.6</v>
      </c>
      <c r="E61" s="21">
        <v>12677054.4</v>
      </c>
      <c r="F61" s="21">
        <v>3366128.6</v>
      </c>
      <c r="G61" s="21">
        <f t="shared" si="0"/>
        <v>26.6</v>
      </c>
      <c r="H61" s="21">
        <f t="shared" si="1"/>
        <v>114.6</v>
      </c>
    </row>
    <row r="62" spans="1:8" ht="12.75" customHeight="1">
      <c r="A62" s="9" t="s">
        <v>70</v>
      </c>
      <c r="B62" s="6" t="s">
        <v>27</v>
      </c>
      <c r="C62" s="6" t="s">
        <v>12</v>
      </c>
      <c r="D62" s="20">
        <v>2764824.3</v>
      </c>
      <c r="E62" s="21">
        <v>9147501.9</v>
      </c>
      <c r="F62" s="21">
        <v>2242358.9</v>
      </c>
      <c r="G62" s="21">
        <f t="shared" si="0"/>
        <v>24.5</v>
      </c>
      <c r="H62" s="21">
        <f t="shared" si="1"/>
        <v>81.1</v>
      </c>
    </row>
    <row r="63" spans="1:8" ht="13.5" customHeight="1">
      <c r="A63" s="9" t="s">
        <v>71</v>
      </c>
      <c r="B63" s="6" t="s">
        <v>27</v>
      </c>
      <c r="C63" s="6" t="s">
        <v>16</v>
      </c>
      <c r="D63" s="20">
        <v>33651.6</v>
      </c>
      <c r="E63" s="21">
        <v>240939.3</v>
      </c>
      <c r="F63" s="21">
        <v>50020.6</v>
      </c>
      <c r="G63" s="21">
        <f t="shared" si="0"/>
        <v>20.8</v>
      </c>
      <c r="H63" s="21">
        <f t="shared" si="1"/>
        <v>148.6</v>
      </c>
    </row>
    <row r="64" spans="1:8" ht="15" customHeight="1">
      <c r="A64" s="7" t="s">
        <v>72</v>
      </c>
      <c r="B64" s="8" t="s">
        <v>20</v>
      </c>
      <c r="C64" s="6" t="s">
        <v>6</v>
      </c>
      <c r="D64" s="19">
        <f>D65+D66+D67</f>
        <v>196987.4</v>
      </c>
      <c r="E64" s="19">
        <f>E65+E66+E67</f>
        <v>1400893.1</v>
      </c>
      <c r="F64" s="19">
        <f>F65+F66+F67</f>
        <v>242470.4</v>
      </c>
      <c r="G64" s="22">
        <f t="shared" si="0"/>
        <v>17.3</v>
      </c>
      <c r="H64" s="22">
        <f t="shared" si="1"/>
        <v>123.1</v>
      </c>
    </row>
    <row r="65" spans="1:8" ht="13.5" customHeight="1">
      <c r="A65" s="9" t="s">
        <v>73</v>
      </c>
      <c r="B65" s="6" t="s">
        <v>20</v>
      </c>
      <c r="C65" s="6" t="s">
        <v>8</v>
      </c>
      <c r="D65" s="20">
        <v>61152.9</v>
      </c>
      <c r="E65" s="21">
        <v>876543.2</v>
      </c>
      <c r="F65" s="21">
        <v>67980.8</v>
      </c>
      <c r="G65" s="21">
        <f t="shared" si="0"/>
        <v>7.8</v>
      </c>
      <c r="H65" s="21">
        <f t="shared" si="1"/>
        <v>111.2</v>
      </c>
    </row>
    <row r="66" spans="1:8" ht="13.5" customHeight="1">
      <c r="A66" s="9" t="s">
        <v>74</v>
      </c>
      <c r="B66" s="6" t="s">
        <v>20</v>
      </c>
      <c r="C66" s="6" t="s">
        <v>10</v>
      </c>
      <c r="D66" s="20">
        <v>130226.4</v>
      </c>
      <c r="E66" s="21">
        <v>502318.1</v>
      </c>
      <c r="F66" s="21">
        <v>169169.8</v>
      </c>
      <c r="G66" s="21">
        <f t="shared" si="0"/>
        <v>33.7</v>
      </c>
      <c r="H66" s="21">
        <f t="shared" si="1"/>
        <v>129.9</v>
      </c>
    </row>
    <row r="67" spans="1:8" ht="27" customHeight="1">
      <c r="A67" s="9" t="s">
        <v>75</v>
      </c>
      <c r="B67" s="6" t="s">
        <v>20</v>
      </c>
      <c r="C67" s="6" t="s">
        <v>14</v>
      </c>
      <c r="D67" s="20">
        <v>5608.1</v>
      </c>
      <c r="E67" s="21">
        <v>22031.8</v>
      </c>
      <c r="F67" s="21">
        <v>5319.8</v>
      </c>
      <c r="G67" s="21">
        <f t="shared" si="0"/>
        <v>24.1</v>
      </c>
      <c r="H67" s="21">
        <f t="shared" si="1"/>
        <v>94.9</v>
      </c>
    </row>
    <row r="68" spans="1:8" ht="15.75" customHeight="1">
      <c r="A68" s="7" t="s">
        <v>76</v>
      </c>
      <c r="B68" s="8" t="s">
        <v>39</v>
      </c>
      <c r="C68" s="6" t="s">
        <v>6</v>
      </c>
      <c r="D68" s="19">
        <f>D69</f>
        <v>5753.6</v>
      </c>
      <c r="E68" s="19">
        <f>E69</f>
        <v>29259.8</v>
      </c>
      <c r="F68" s="19">
        <f>F69</f>
        <v>8962.9</v>
      </c>
      <c r="G68" s="22">
        <f t="shared" si="0"/>
        <v>30.6</v>
      </c>
      <c r="H68" s="22">
        <f t="shared" si="1"/>
        <v>155.8</v>
      </c>
    </row>
    <row r="69" spans="1:8" ht="12.75" customHeight="1">
      <c r="A69" s="9" t="s">
        <v>77</v>
      </c>
      <c r="B69" s="6" t="s">
        <v>39</v>
      </c>
      <c r="C69" s="6" t="s">
        <v>8</v>
      </c>
      <c r="D69" s="20">
        <v>5753.6</v>
      </c>
      <c r="E69" s="21">
        <v>29259.8</v>
      </c>
      <c r="F69" s="21">
        <v>8962.9</v>
      </c>
      <c r="G69" s="21">
        <f t="shared" si="0"/>
        <v>30.6</v>
      </c>
      <c r="H69" s="21">
        <f t="shared" si="1"/>
        <v>155.8</v>
      </c>
    </row>
    <row r="70" spans="1:8" ht="27.75" customHeight="1">
      <c r="A70" s="15" t="s">
        <v>85</v>
      </c>
      <c r="B70" s="8" t="s">
        <v>22</v>
      </c>
      <c r="C70" s="6" t="s">
        <v>6</v>
      </c>
      <c r="D70" s="19">
        <f>D71</f>
        <v>189232</v>
      </c>
      <c r="E70" s="19">
        <f>E71</f>
        <v>511864.2</v>
      </c>
      <c r="F70" s="19">
        <f>F71</f>
        <v>38995.9</v>
      </c>
      <c r="G70" s="21">
        <f t="shared" si="0"/>
        <v>7.6</v>
      </c>
      <c r="H70" s="21">
        <f t="shared" si="1"/>
        <v>20.6</v>
      </c>
    </row>
    <row r="71" spans="1:8" ht="26.25" customHeight="1">
      <c r="A71" s="13" t="s">
        <v>86</v>
      </c>
      <c r="B71" s="6" t="s">
        <v>22</v>
      </c>
      <c r="C71" s="6" t="s">
        <v>5</v>
      </c>
      <c r="D71" s="20">
        <v>189232</v>
      </c>
      <c r="E71" s="21">
        <v>511864.2</v>
      </c>
      <c r="F71" s="21">
        <v>38995.9</v>
      </c>
      <c r="G71" s="21">
        <f t="shared" si="0"/>
        <v>7.6</v>
      </c>
      <c r="H71" s="21">
        <f t="shared" si="1"/>
        <v>20.6</v>
      </c>
    </row>
    <row r="72" spans="1:8" ht="38.25" customHeight="1">
      <c r="A72" s="7" t="s">
        <v>78</v>
      </c>
      <c r="B72" s="8" t="s">
        <v>79</v>
      </c>
      <c r="C72" s="6" t="s">
        <v>6</v>
      </c>
      <c r="D72" s="19">
        <f>D73+D74+D75</f>
        <v>1715331.2</v>
      </c>
      <c r="E72" s="19">
        <f>E73+E74+E75</f>
        <v>7077397.1</v>
      </c>
      <c r="F72" s="19">
        <f>F73+F74+F75</f>
        <v>1853770.7</v>
      </c>
      <c r="G72" s="22">
        <f>F72/E72*100</f>
        <v>26.2</v>
      </c>
      <c r="H72" s="22">
        <f>F72/D72*100</f>
        <v>108.1</v>
      </c>
    </row>
    <row r="73" spans="1:8" ht="41.25" customHeight="1">
      <c r="A73" s="9" t="s">
        <v>80</v>
      </c>
      <c r="B73" s="6" t="s">
        <v>79</v>
      </c>
      <c r="C73" s="6" t="s">
        <v>5</v>
      </c>
      <c r="D73" s="20">
        <v>1096322.4</v>
      </c>
      <c r="E73" s="21">
        <v>5215619</v>
      </c>
      <c r="F73" s="21">
        <v>1802311.3</v>
      </c>
      <c r="G73" s="21">
        <f>F73/E73*100</f>
        <v>34.6</v>
      </c>
      <c r="H73" s="21">
        <f>F73/D73*100</f>
        <v>164.4</v>
      </c>
    </row>
    <row r="74" spans="1:8" ht="12" customHeight="1">
      <c r="A74" s="9" t="s">
        <v>81</v>
      </c>
      <c r="B74" s="6" t="s">
        <v>79</v>
      </c>
      <c r="C74" s="6" t="s">
        <v>8</v>
      </c>
      <c r="D74" s="20">
        <v>9834.5</v>
      </c>
      <c r="E74" s="21">
        <v>1330376</v>
      </c>
      <c r="F74" s="21">
        <v>9907</v>
      </c>
      <c r="G74" s="21">
        <f>F74/E74*100</f>
        <v>0.7</v>
      </c>
      <c r="H74" s="21">
        <f>F74/D74*100</f>
        <v>100.7</v>
      </c>
    </row>
    <row r="75" spans="1:8" ht="26.25" customHeight="1">
      <c r="A75" s="9" t="s">
        <v>82</v>
      </c>
      <c r="B75" s="6" t="s">
        <v>79</v>
      </c>
      <c r="C75" s="6" t="s">
        <v>10</v>
      </c>
      <c r="D75" s="20">
        <v>609174.3</v>
      </c>
      <c r="E75" s="21">
        <v>531402.1</v>
      </c>
      <c r="F75" s="21">
        <v>41552.4</v>
      </c>
      <c r="G75" s="21">
        <f>F75/E75*100</f>
        <v>7.8</v>
      </c>
      <c r="H75" s="21">
        <f>F75/D75*100</f>
        <v>6.8</v>
      </c>
    </row>
    <row r="76" spans="1:8" ht="15" customHeight="1">
      <c r="A76" s="11" t="s">
        <v>83</v>
      </c>
      <c r="B76" s="7" t="s">
        <v>6</v>
      </c>
      <c r="C76" s="7" t="s">
        <v>6</v>
      </c>
      <c r="D76" s="19">
        <f>D7+D16+D18+D22+D31+D36+D39+D47+D51+D58+D64+D68+D70+D72</f>
        <v>20456319.2</v>
      </c>
      <c r="E76" s="19">
        <f>E7+E16+E18+E22+E31+E36+E39+E47+E51+E58+E64+E68+E70+E72</f>
        <v>114888102</v>
      </c>
      <c r="F76" s="19">
        <f>F7+F16+F18+F22+F31+F36+F39+F47+F51+F58+F64+F68+F70+F72</f>
        <v>25752011.7</v>
      </c>
      <c r="G76" s="22">
        <f>F76/E76*100</f>
        <v>22.4</v>
      </c>
      <c r="H76" s="22">
        <f>F76/D76*100</f>
        <v>125.9</v>
      </c>
    </row>
    <row r="77" ht="12.75">
      <c r="D77" s="12"/>
    </row>
    <row r="78" spans="4:6" ht="12.75">
      <c r="D78" s="17"/>
      <c r="E78" s="17"/>
      <c r="F78" s="17"/>
    </row>
  </sheetData>
  <sheetProtection/>
  <mergeCells count="8">
    <mergeCell ref="F4:F5"/>
    <mergeCell ref="G4:G5"/>
    <mergeCell ref="H4:H5"/>
    <mergeCell ref="A1:H1"/>
    <mergeCell ref="A4:A5"/>
    <mergeCell ref="B4:C4"/>
    <mergeCell ref="D4:D5"/>
    <mergeCell ref="E4:E5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portrait" paperSize="9" scale="74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АГаранина</cp:lastModifiedBy>
  <cp:lastPrinted>2023-06-06T01:19:34Z</cp:lastPrinted>
  <dcterms:created xsi:type="dcterms:W3CDTF">2018-08-06T23:24:24Z</dcterms:created>
  <dcterms:modified xsi:type="dcterms:W3CDTF">2023-06-07T08:42:19Z</dcterms:modified>
  <cp:category/>
  <cp:version/>
  <cp:contentType/>
  <cp:contentStatus/>
</cp:coreProperties>
</file>